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3955" windowHeight="12330"/>
  </bookViews>
  <sheets>
    <sheet name="2021" sheetId="1" r:id="rId1"/>
  </sheets>
  <definedNames>
    <definedName name="_xlnm._FilterDatabase" localSheetId="0" hidden="1">'2021'!$B$4:$FB$17</definedName>
    <definedName name="анализ" localSheetId="0">#REF!</definedName>
    <definedName name="анализ">#REF!</definedName>
    <definedName name="Обеспечение_жилыми_помещениями_детей__сирот_и_детей__оставшихся_без_попечения_родителей__а_также_детей__находящихся_под_опекой__попечительством___не_имеющих_закреплённого_жилого_помещения" localSheetId="0">#REF!</definedName>
    <definedName name="Обеспечение_жилыми_помещениями_детей__сирот_и_детей__оставшихся_без_попечения_родителей__а_также_детей__находящихся_под_опекой__попечительством___не_имеющих_закреплённого_жилого_помещения">#REF!</definedName>
    <definedName name="обл1313" localSheetId="0">#REF!</definedName>
    <definedName name="обл1313">#REF!</definedName>
    <definedName name="су" localSheetId="0">#REF!</definedName>
    <definedName name="су">#REF!</definedName>
    <definedName name="субвенция" localSheetId="0">#REF!</definedName>
    <definedName name="субвенция">#REF!</definedName>
  </definedNames>
  <calcPr calcId="145621"/>
</workbook>
</file>

<file path=xl/calcChain.xml><?xml version="1.0" encoding="utf-8"?>
<calcChain xmlns="http://schemas.openxmlformats.org/spreadsheetml/2006/main">
  <c r="I14" i="1" l="1"/>
  <c r="J14" i="1" s="1"/>
  <c r="K14" i="1" s="1"/>
  <c r="I13" i="1"/>
  <c r="J13" i="1" s="1"/>
  <c r="K13" i="1" s="1"/>
  <c r="I12" i="1"/>
  <c r="J12" i="1" s="1"/>
  <c r="K12" i="1" s="1"/>
  <c r="I11" i="1"/>
  <c r="J11" i="1" s="1"/>
  <c r="K11" i="1" s="1"/>
  <c r="J10" i="1"/>
  <c r="K10" i="1" s="1"/>
  <c r="I10" i="1"/>
  <c r="I8" i="1"/>
  <c r="J8" i="1" s="1"/>
  <c r="K8" i="1" s="1"/>
  <c r="I6" i="1"/>
  <c r="J6" i="1" s="1"/>
  <c r="K6" i="1" s="1"/>
  <c r="K16" i="1" l="1"/>
  <c r="L16" i="1"/>
  <c r="J7" i="1"/>
  <c r="J9" i="1"/>
  <c r="J15" i="1"/>
  <c r="J5" i="1"/>
  <c r="E16" i="1" l="1"/>
  <c r="F15" i="1"/>
  <c r="I15" i="1" s="1"/>
  <c r="F9" i="1"/>
  <c r="I9" i="1" s="1"/>
  <c r="F7" i="1"/>
  <c r="I7" i="1" s="1"/>
  <c r="F5" i="1"/>
  <c r="I5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16" i="1" l="1"/>
</calcChain>
</file>

<file path=xl/sharedStrings.xml><?xml version="1.0" encoding="utf-8"?>
<sst xmlns="http://schemas.openxmlformats.org/spreadsheetml/2006/main" count="24" uniqueCount="24">
  <si>
    <t>Стоимость кв. метра по Новосибирской области (Приказ Минстроя России от 29.06.2020 № 351/пр), рублей</t>
  </si>
  <si>
    <t>Сумма</t>
  </si>
  <si>
    <t>Венгеровский</t>
  </si>
  <si>
    <t>Коченевский</t>
  </si>
  <si>
    <t>Краснозерский</t>
  </si>
  <si>
    <t>Куйбышевский</t>
  </si>
  <si>
    <t>Кыштовский</t>
  </si>
  <si>
    <t>Маслянинский</t>
  </si>
  <si>
    <t>Ордынский</t>
  </si>
  <si>
    <t>Сузунский</t>
  </si>
  <si>
    <t>Татарский</t>
  </si>
  <si>
    <t>Чановский</t>
  </si>
  <si>
    <t>Черепановский</t>
  </si>
  <si>
    <t>ВСЕГО по местным бюджетам</t>
  </si>
  <si>
    <t>количество жилых помещений</t>
  </si>
  <si>
    <t xml:space="preserve">Предельная стоимость 1 квадратного метра общей площади жилого помещения </t>
  </si>
  <si>
    <t xml:space="preserve">Стоимость 1 квадратного метра общей площади жилого помещения </t>
  </si>
  <si>
    <t>Разница к 48,301</t>
  </si>
  <si>
    <t xml:space="preserve">Доплата </t>
  </si>
  <si>
    <t>Доплата округление в Закон о бюджете</t>
  </si>
  <si>
    <t>тыс. руб.</t>
  </si>
  <si>
    <t>Расчетная стоимость 1 квадратного метра общей площади жилого помещения (инфо МО)</t>
  </si>
  <si>
    <t xml:space="preserve">Расчет дополнительной потребности на осуществление строительства жилых помещений для предоставления детям-сиротам и детям, оставшимся без попечения родителей, лицам из их числа по договорам найма специализированных жилых помещений, на 2021 год </t>
  </si>
  <si>
    <t>Приложение №3 к финансово-экономическому обоснованию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</si>
</sst>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#,##0.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1" fillId="0" borderId="0"/>
    <xf numFmtId="166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165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2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5" fontId="10" fillId="2" borderId="1" xfId="1" applyNumberFormat="1" applyFont="1" applyFill="1" applyBorder="1" applyAlignment="1">
      <alignment horizontal="center" vertical="center"/>
    </xf>
    <xf numFmtId="1" fontId="10" fillId="2" borderId="1" xfId="1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1" applyNumberFormat="1" applyFont="1" applyFill="1" applyBorder="1" applyAlignment="1" applyProtection="1">
      <alignment horizontal="center" vertical="center"/>
      <protection hidden="1"/>
    </xf>
    <xf numFmtId="2" fontId="13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43" fontId="13" fillId="2" borderId="1" xfId="13" applyFont="1" applyFill="1" applyBorder="1" applyAlignment="1">
      <alignment horizontal="center" vertical="center"/>
    </xf>
    <xf numFmtId="167" fontId="10" fillId="2" borderId="1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4">
    <cellStyle name="Обычный" xfId="0" builtinId="0"/>
    <cellStyle name="Обычный 2" xfId="2"/>
    <cellStyle name="Обычный 2 2" xfId="1"/>
    <cellStyle name="Обычный 2 2 2" xfId="3"/>
    <cellStyle name="Обычный 2 2 2 2" xfId="4"/>
    <cellStyle name="Обычный 2 2 3" xfId="5"/>
    <cellStyle name="Обычный 2 3" xfId="6"/>
    <cellStyle name="Обычный 2 4" xfId="7"/>
    <cellStyle name="Обычный 3" xfId="8"/>
    <cellStyle name="Обычный 3 2" xfId="9"/>
    <cellStyle name="Обычный 3 3" xfId="10"/>
    <cellStyle name="Обычный 8" xfId="11"/>
    <cellStyle name="Финансовый" xfId="13" builtinId="3"/>
    <cellStyle name="Финансовый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topLeftCell="B3" zoomScale="60" zoomScaleNormal="90" workbookViewId="0">
      <selection activeCell="F22" sqref="F22"/>
    </sheetView>
  </sheetViews>
  <sheetFormatPr defaultRowHeight="15.75" x14ac:dyDescent="0.25"/>
  <cols>
    <col min="1" max="1" width="4.42578125" style="1" customWidth="1"/>
    <col min="2" max="2" width="26.42578125" style="1" customWidth="1"/>
    <col min="3" max="3" width="9.85546875" style="1" customWidth="1"/>
    <col min="4" max="4" width="20.85546875" style="1" customWidth="1"/>
    <col min="5" max="6" width="13.42578125" style="1" customWidth="1"/>
    <col min="7" max="7" width="18.140625" style="1" customWidth="1"/>
    <col min="8" max="8" width="18.7109375" style="1" customWidth="1"/>
    <col min="9" max="9" width="16.28515625" style="1" customWidth="1"/>
    <col min="10" max="10" width="14.42578125" style="1" customWidth="1"/>
    <col min="11" max="11" width="18.42578125" style="1" customWidth="1"/>
    <col min="12" max="12" width="17.5703125" style="1" customWidth="1"/>
    <col min="13" max="13" width="13.5703125" style="1" customWidth="1"/>
    <col min="14" max="14" width="15.7109375" style="1" customWidth="1"/>
    <col min="15" max="158" width="7.85546875" style="1" customWidth="1"/>
    <col min="159" max="16384" width="9.140625" style="1"/>
  </cols>
  <sheetData>
    <row r="1" spans="1:13" x14ac:dyDescent="0.25">
      <c r="I1" s="31" t="s">
        <v>23</v>
      </c>
      <c r="J1" s="32"/>
      <c r="K1" s="32"/>
      <c r="L1" s="32"/>
    </row>
    <row r="2" spans="1:13" ht="76.5" customHeight="1" x14ac:dyDescent="0.25">
      <c r="B2" s="30" t="s">
        <v>22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3" x14ac:dyDescent="0.25">
      <c r="L3" s="1" t="s">
        <v>20</v>
      </c>
    </row>
    <row r="4" spans="1:13" ht="167.25" customHeight="1" x14ac:dyDescent="0.25">
      <c r="A4" s="10"/>
      <c r="B4" s="11"/>
      <c r="C4" s="12"/>
      <c r="D4" s="13" t="s">
        <v>0</v>
      </c>
      <c r="E4" s="14" t="s">
        <v>1</v>
      </c>
      <c r="F4" s="14" t="s">
        <v>14</v>
      </c>
      <c r="G4" s="15" t="s">
        <v>21</v>
      </c>
      <c r="H4" s="15" t="s">
        <v>15</v>
      </c>
      <c r="I4" s="15" t="s">
        <v>16</v>
      </c>
      <c r="J4" s="15" t="s">
        <v>17</v>
      </c>
      <c r="K4" s="16" t="s">
        <v>18</v>
      </c>
      <c r="L4" s="16" t="s">
        <v>19</v>
      </c>
      <c r="M4" s="9"/>
    </row>
    <row r="5" spans="1:13" ht="18.75" x14ac:dyDescent="0.25">
      <c r="A5" s="2" t="e">
        <f>1+#REF!</f>
        <v>#REF!</v>
      </c>
      <c r="B5" s="17" t="s">
        <v>2</v>
      </c>
      <c r="C5" s="18">
        <v>33</v>
      </c>
      <c r="D5" s="19">
        <v>48.301000000000002</v>
      </c>
      <c r="E5" s="20">
        <v>4781.8</v>
      </c>
      <c r="F5" s="21">
        <f t="shared" ref="F5:F15" si="0">E5/C5/D5</f>
        <v>3.0000006273789426</v>
      </c>
      <c r="G5" s="22">
        <v>48.301000000000002</v>
      </c>
      <c r="H5" s="22">
        <v>68.094999999999999</v>
      </c>
      <c r="I5" s="22">
        <f t="shared" ref="I5:I15" si="1">G5</f>
        <v>48.301000000000002</v>
      </c>
      <c r="J5" s="22">
        <f>I5-D5</f>
        <v>0</v>
      </c>
      <c r="K5" s="23"/>
      <c r="L5" s="22"/>
    </row>
    <row r="6" spans="1:13" ht="18.75" x14ac:dyDescent="0.25">
      <c r="A6" s="2" t="e">
        <f>1+#REF!</f>
        <v>#REF!</v>
      </c>
      <c r="B6" s="17" t="s">
        <v>3</v>
      </c>
      <c r="C6" s="18">
        <v>33</v>
      </c>
      <c r="D6" s="19">
        <v>48.301000000000002</v>
      </c>
      <c r="E6" s="20">
        <v>9563.6</v>
      </c>
      <c r="F6" s="21">
        <v>6</v>
      </c>
      <c r="G6" s="22">
        <v>51.427999999999997</v>
      </c>
      <c r="H6" s="22">
        <v>68.094999999999999</v>
      </c>
      <c r="I6" s="22">
        <f t="shared" si="1"/>
        <v>51.427999999999997</v>
      </c>
      <c r="J6" s="22">
        <f t="shared" ref="J6" si="2">I6-D6</f>
        <v>3.1269999999999953</v>
      </c>
      <c r="K6" s="23">
        <f t="shared" ref="K6" si="3">J6*33*F6</f>
        <v>619.14599999999905</v>
      </c>
      <c r="L6" s="22">
        <v>619.20000000000005</v>
      </c>
    </row>
    <row r="7" spans="1:13" ht="18.75" x14ac:dyDescent="0.25">
      <c r="A7" s="2" t="e">
        <f>1+#REF!</f>
        <v>#REF!</v>
      </c>
      <c r="B7" s="17" t="s">
        <v>4</v>
      </c>
      <c r="C7" s="18">
        <v>33</v>
      </c>
      <c r="D7" s="19">
        <v>48.301000000000002</v>
      </c>
      <c r="E7" s="20">
        <v>4781.8</v>
      </c>
      <c r="F7" s="21">
        <f t="shared" si="0"/>
        <v>3.0000006273789426</v>
      </c>
      <c r="G7" s="22">
        <v>41.61</v>
      </c>
      <c r="H7" s="22">
        <v>68.094999999999999</v>
      </c>
      <c r="I7" s="22">
        <f t="shared" si="1"/>
        <v>41.61</v>
      </c>
      <c r="J7" s="22">
        <f t="shared" ref="J7:J15" si="4">I7-D7</f>
        <v>-6.6910000000000025</v>
      </c>
      <c r="K7" s="23"/>
      <c r="L7" s="22"/>
    </row>
    <row r="8" spans="1:13" ht="18.75" x14ac:dyDescent="0.25">
      <c r="A8" s="2" t="e">
        <f t="shared" ref="A8:A15" si="5">1+A7</f>
        <v>#REF!</v>
      </c>
      <c r="B8" s="17" t="s">
        <v>5</v>
      </c>
      <c r="C8" s="18">
        <v>33</v>
      </c>
      <c r="D8" s="19">
        <v>48.301000000000002</v>
      </c>
      <c r="E8" s="20">
        <v>14345.4</v>
      </c>
      <c r="F8" s="21">
        <v>9</v>
      </c>
      <c r="G8" s="22">
        <v>50.064</v>
      </c>
      <c r="H8" s="22">
        <v>68.094999999999999</v>
      </c>
      <c r="I8" s="22">
        <f t="shared" si="1"/>
        <v>50.064</v>
      </c>
      <c r="J8" s="22">
        <f t="shared" si="4"/>
        <v>1.7629999999999981</v>
      </c>
      <c r="K8" s="29">
        <f t="shared" ref="K8" si="6">J8*33*F8</f>
        <v>523.61099999999942</v>
      </c>
      <c r="L8" s="22">
        <v>523.6</v>
      </c>
    </row>
    <row r="9" spans="1:13" ht="18.75" x14ac:dyDescent="0.25">
      <c r="A9" s="2" t="e">
        <f>1+#REF!</f>
        <v>#REF!</v>
      </c>
      <c r="B9" s="17" t="s">
        <v>6</v>
      </c>
      <c r="C9" s="18">
        <v>33</v>
      </c>
      <c r="D9" s="19">
        <v>48.301000000000002</v>
      </c>
      <c r="E9" s="20">
        <v>9563.6</v>
      </c>
      <c r="F9" s="21">
        <f t="shared" si="0"/>
        <v>6.0000012547578851</v>
      </c>
      <c r="G9" s="22">
        <v>48.301000000000002</v>
      </c>
      <c r="H9" s="22">
        <v>68.094999999999999</v>
      </c>
      <c r="I9" s="22">
        <f t="shared" si="1"/>
        <v>48.301000000000002</v>
      </c>
      <c r="J9" s="22">
        <f t="shared" si="4"/>
        <v>0</v>
      </c>
      <c r="K9" s="23"/>
      <c r="L9" s="22"/>
    </row>
    <row r="10" spans="1:13" ht="18.75" x14ac:dyDescent="0.25">
      <c r="A10" s="2" t="e">
        <f t="shared" si="5"/>
        <v>#REF!</v>
      </c>
      <c r="B10" s="17" t="s">
        <v>7</v>
      </c>
      <c r="C10" s="18">
        <v>33</v>
      </c>
      <c r="D10" s="19">
        <v>48.301000000000002</v>
      </c>
      <c r="E10" s="20">
        <v>19127.2</v>
      </c>
      <c r="F10" s="21">
        <v>12</v>
      </c>
      <c r="G10" s="22">
        <v>51.427999999999997</v>
      </c>
      <c r="H10" s="22">
        <v>68.094999999999999</v>
      </c>
      <c r="I10" s="22">
        <f t="shared" si="1"/>
        <v>51.427999999999997</v>
      </c>
      <c r="J10" s="22">
        <f t="shared" si="4"/>
        <v>3.1269999999999953</v>
      </c>
      <c r="K10" s="23">
        <f t="shared" ref="K10:K14" si="7">J10*33*F10</f>
        <v>1238.2919999999981</v>
      </c>
      <c r="L10" s="22">
        <v>1238.3</v>
      </c>
    </row>
    <row r="11" spans="1:13" ht="18.75" x14ac:dyDescent="0.25">
      <c r="A11" s="2" t="e">
        <f>1+#REF!</f>
        <v>#REF!</v>
      </c>
      <c r="B11" s="17" t="s">
        <v>8</v>
      </c>
      <c r="C11" s="18">
        <v>33</v>
      </c>
      <c r="D11" s="19">
        <v>48.301000000000002</v>
      </c>
      <c r="E11" s="20">
        <v>4781.8</v>
      </c>
      <c r="F11" s="21">
        <v>3</v>
      </c>
      <c r="G11" s="22">
        <v>49.593000000000004</v>
      </c>
      <c r="H11" s="22">
        <v>68.094999999999999</v>
      </c>
      <c r="I11" s="22">
        <f t="shared" si="1"/>
        <v>49.593000000000004</v>
      </c>
      <c r="J11" s="22">
        <f t="shared" si="4"/>
        <v>1.2920000000000016</v>
      </c>
      <c r="K11" s="23">
        <f t="shared" si="7"/>
        <v>127.90800000000016</v>
      </c>
      <c r="L11" s="22">
        <v>127.9</v>
      </c>
    </row>
    <row r="12" spans="1:13" ht="18.75" x14ac:dyDescent="0.25">
      <c r="A12" s="2" t="e">
        <f>1+#REF!</f>
        <v>#REF!</v>
      </c>
      <c r="B12" s="17" t="s">
        <v>9</v>
      </c>
      <c r="C12" s="18">
        <v>33</v>
      </c>
      <c r="D12" s="19">
        <v>48.301000000000002</v>
      </c>
      <c r="E12" s="20">
        <v>9563.6</v>
      </c>
      <c r="F12" s="21">
        <v>6</v>
      </c>
      <c r="G12" s="22">
        <v>61.651000000000003</v>
      </c>
      <c r="H12" s="22">
        <v>68.094999999999999</v>
      </c>
      <c r="I12" s="22">
        <f t="shared" si="1"/>
        <v>61.651000000000003</v>
      </c>
      <c r="J12" s="22">
        <f t="shared" si="4"/>
        <v>13.350000000000001</v>
      </c>
      <c r="K12" s="23">
        <f t="shared" si="7"/>
        <v>2643.3</v>
      </c>
      <c r="L12" s="22">
        <v>2643.3</v>
      </c>
    </row>
    <row r="13" spans="1:13" ht="18.75" x14ac:dyDescent="0.25">
      <c r="A13" s="2" t="e">
        <f t="shared" si="5"/>
        <v>#REF!</v>
      </c>
      <c r="B13" s="17" t="s">
        <v>10</v>
      </c>
      <c r="C13" s="18">
        <v>33</v>
      </c>
      <c r="D13" s="19">
        <v>48.301000000000002</v>
      </c>
      <c r="E13" s="20">
        <v>19127.2</v>
      </c>
      <c r="F13" s="21">
        <v>12</v>
      </c>
      <c r="G13" s="22">
        <v>68.924999999999997</v>
      </c>
      <c r="H13" s="22">
        <v>68.094999999999999</v>
      </c>
      <c r="I13" s="22">
        <f>H13</f>
        <v>68.094999999999999</v>
      </c>
      <c r="J13" s="22">
        <f t="shared" si="4"/>
        <v>19.793999999999997</v>
      </c>
      <c r="K13" s="23">
        <f t="shared" si="7"/>
        <v>7838.4239999999991</v>
      </c>
      <c r="L13" s="22">
        <v>7838.4</v>
      </c>
    </row>
    <row r="14" spans="1:13" ht="18.75" x14ac:dyDescent="0.25">
      <c r="A14" s="2" t="e">
        <f>1+#REF!</f>
        <v>#REF!</v>
      </c>
      <c r="B14" s="17" t="s">
        <v>11</v>
      </c>
      <c r="C14" s="18">
        <v>33</v>
      </c>
      <c r="D14" s="19">
        <v>48.301000000000002</v>
      </c>
      <c r="E14" s="20">
        <v>38254.400000000001</v>
      </c>
      <c r="F14" s="21">
        <v>24</v>
      </c>
      <c r="G14" s="22">
        <v>63.151000000000003</v>
      </c>
      <c r="H14" s="22">
        <v>68.094999999999999</v>
      </c>
      <c r="I14" s="22">
        <f t="shared" ref="I14" si="8">G14</f>
        <v>63.151000000000003</v>
      </c>
      <c r="J14" s="22">
        <f t="shared" si="4"/>
        <v>14.850000000000001</v>
      </c>
      <c r="K14" s="23">
        <f t="shared" si="7"/>
        <v>11761.2</v>
      </c>
      <c r="L14" s="22">
        <v>11761.2</v>
      </c>
    </row>
    <row r="15" spans="1:13" ht="18.75" x14ac:dyDescent="0.25">
      <c r="A15" s="2" t="e">
        <f t="shared" si="5"/>
        <v>#REF!</v>
      </c>
      <c r="B15" s="17" t="s">
        <v>12</v>
      </c>
      <c r="C15" s="18">
        <v>33</v>
      </c>
      <c r="D15" s="19">
        <v>48.301000000000002</v>
      </c>
      <c r="E15" s="20">
        <v>14345.4</v>
      </c>
      <c r="F15" s="21">
        <f t="shared" si="0"/>
        <v>9.0000018821368268</v>
      </c>
      <c r="G15" s="22">
        <v>40.15</v>
      </c>
      <c r="H15" s="22">
        <v>68.094999999999999</v>
      </c>
      <c r="I15" s="22">
        <f t="shared" si="1"/>
        <v>40.15</v>
      </c>
      <c r="J15" s="22">
        <f t="shared" si="4"/>
        <v>-8.1510000000000034</v>
      </c>
      <c r="K15" s="23"/>
      <c r="L15" s="22"/>
    </row>
    <row r="16" spans="1:13" ht="54" customHeight="1" x14ac:dyDescent="0.25">
      <c r="A16" s="2"/>
      <c r="B16" s="24" t="s">
        <v>13</v>
      </c>
      <c r="C16" s="25"/>
      <c r="D16" s="25"/>
      <c r="E16" s="26">
        <f>SUM(E5:E15)</f>
        <v>148235.79999999999</v>
      </c>
      <c r="F16" s="27">
        <f>SUM(F5:F15)</f>
        <v>93.000004391652595</v>
      </c>
      <c r="G16" s="27"/>
      <c r="H16" s="27"/>
      <c r="I16" s="27"/>
      <c r="J16" s="27"/>
      <c r="K16" s="28">
        <f t="shared" ref="K16:L16" si="9">SUM(K5:K15)</f>
        <v>24751.880999999998</v>
      </c>
      <c r="L16" s="28">
        <f t="shared" si="9"/>
        <v>24751.9</v>
      </c>
    </row>
    <row r="17" spans="2:10" ht="16.5" customHeight="1" x14ac:dyDescent="0.25">
      <c r="B17" s="3"/>
      <c r="C17" s="4"/>
      <c r="D17" s="4"/>
      <c r="E17" s="5"/>
      <c r="G17" s="6"/>
      <c r="H17" s="6"/>
      <c r="I17" s="6"/>
      <c r="J17" s="6"/>
    </row>
    <row r="18" spans="2:10" ht="12.75" customHeight="1" x14ac:dyDescent="0.25">
      <c r="B18" s="7"/>
      <c r="C18" s="7"/>
      <c r="D18" s="7"/>
    </row>
    <row r="19" spans="2:10" ht="14.25" customHeight="1" x14ac:dyDescent="0.25">
      <c r="B19" s="7"/>
      <c r="C19" s="7"/>
      <c r="D19" s="7"/>
    </row>
    <row r="22" spans="2:10" x14ac:dyDescent="0.25">
      <c r="J22" s="8"/>
    </row>
    <row r="23" spans="2:10" x14ac:dyDescent="0.25">
      <c r="J23" s="8"/>
    </row>
  </sheetData>
  <autoFilter ref="B4:FB17"/>
  <mergeCells count="2">
    <mergeCell ref="B2:L2"/>
    <mergeCell ref="I1:L1"/>
  </mergeCells>
  <pageMargins left="0.70866141732283472" right="0.70866141732283472" top="0.35433070866141736" bottom="0.35433070866141736" header="0.31496062992125984" footer="0.31496062992125984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Косоурова Анна Владимировна</dc:creator>
  <cp:lastModifiedBy>pavi</cp:lastModifiedBy>
  <cp:lastPrinted>2021-06-09T04:38:25Z</cp:lastPrinted>
  <dcterms:created xsi:type="dcterms:W3CDTF">2021-06-08T09:33:01Z</dcterms:created>
  <dcterms:modified xsi:type="dcterms:W3CDTF">2021-06-17T09:29:07Z</dcterms:modified>
</cp:coreProperties>
</file>